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27" i="1" l="1"/>
  <c r="D26" i="1"/>
  <c r="D25" i="1"/>
  <c r="E24" i="1"/>
  <c r="E23" i="1"/>
  <c r="D22" i="1"/>
  <c r="D21" i="1"/>
  <c r="E20" i="1"/>
  <c r="E19" i="1"/>
  <c r="D18" i="1"/>
  <c r="E16" i="1"/>
  <c r="D15" i="1"/>
  <c r="E14" i="1"/>
  <c r="E13" i="1"/>
  <c r="D12" i="1"/>
  <c r="D11" i="1"/>
  <c r="D10" i="1"/>
  <c r="E9" i="1"/>
  <c r="E8" i="1"/>
  <c r="E7" i="1"/>
</calcChain>
</file>

<file path=xl/sharedStrings.xml><?xml version="1.0" encoding="utf-8"?>
<sst xmlns="http://schemas.openxmlformats.org/spreadsheetml/2006/main" count="55" uniqueCount="43">
  <si>
    <t>№ п/п</t>
  </si>
  <si>
    <t xml:space="preserve">Адрес км +м </t>
  </si>
  <si>
    <t>Протяженность м.п.</t>
  </si>
  <si>
    <t>Слева</t>
  </si>
  <si>
    <t>Справа</t>
  </si>
  <si>
    <t>Замена барьерного ограждения</t>
  </si>
  <si>
    <t>787+563</t>
  </si>
  <si>
    <t>787+755</t>
  </si>
  <si>
    <t>799+500</t>
  </si>
  <si>
    <t>799+715</t>
  </si>
  <si>
    <t>799+492</t>
  </si>
  <si>
    <t>799+708</t>
  </si>
  <si>
    <t>Установка барьерного ограждения</t>
  </si>
  <si>
    <t>787+559</t>
  </si>
  <si>
    <t>799+499</t>
  </si>
  <si>
    <t>799+719</t>
  </si>
  <si>
    <t>799+489</t>
  </si>
  <si>
    <t>768+779</t>
  </si>
  <si>
    <t>768+789</t>
  </si>
  <si>
    <t>768+783</t>
  </si>
  <si>
    <t>777+804</t>
  </si>
  <si>
    <t>777+808</t>
  </si>
  <si>
    <t>777+806</t>
  </si>
  <si>
    <t>777+816</t>
  </si>
  <si>
    <t>793+858</t>
  </si>
  <si>
    <t>793+984</t>
  </si>
  <si>
    <t>793+988</t>
  </si>
  <si>
    <t>793+868</t>
  </si>
  <si>
    <t>768+666</t>
  </si>
  <si>
    <t>777+671</t>
  </si>
  <si>
    <t>777+773</t>
  </si>
  <si>
    <t>777+781</t>
  </si>
  <si>
    <t>777+731</t>
  </si>
  <si>
    <t>793+854</t>
  </si>
  <si>
    <t>793+906</t>
  </si>
  <si>
    <t>793+946</t>
  </si>
  <si>
    <t>768+770</t>
  </si>
  <si>
    <t>1127 м.п.</t>
  </si>
  <si>
    <t>ИТОГ:</t>
  </si>
  <si>
    <t>Ведомость объемов работ по замене и установке барьерного ограждения по участку Новый Уренгой - ж.-д. ст. Ныда, 
км 765+665 - км 801+843</t>
  </si>
  <si>
    <t>СБУ л 1/18</t>
  </si>
  <si>
    <t>общая длина, м.п.</t>
  </si>
  <si>
    <t>СБУ п1/12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</si>
</sst>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115" zoomScaleNormal="115" workbookViewId="0">
      <selection activeCell="D6" sqref="D6"/>
    </sheetView>
  </sheetViews>
  <sheetFormatPr defaultRowHeight="15" x14ac:dyDescent="0.25"/>
  <cols>
    <col min="1" max="1" width="5.42578125" customWidth="1"/>
    <col min="2" max="2" width="16" customWidth="1"/>
    <col min="3" max="4" width="15.28515625" customWidth="1"/>
    <col min="5" max="5" width="18" customWidth="1"/>
    <col min="7" max="7" width="15.42578125" customWidth="1"/>
    <col min="8" max="8" width="20.7109375" customWidth="1"/>
    <col min="9" max="9" width="14.5703125" customWidth="1"/>
  </cols>
  <sheetData>
    <row r="1" spans="1:9" x14ac:dyDescent="0.25">
      <c r="A1" s="9" t="s">
        <v>39</v>
      </c>
      <c r="B1" s="9"/>
      <c r="C1" s="9"/>
      <c r="D1" s="9"/>
      <c r="E1" s="9"/>
    </row>
    <row r="2" spans="1:9" ht="54" customHeight="1" x14ac:dyDescent="0.25">
      <c r="A2" s="9"/>
      <c r="B2" s="9"/>
      <c r="C2" s="9"/>
      <c r="D2" s="9"/>
      <c r="E2" s="9"/>
    </row>
    <row r="3" spans="1:9" ht="18.75" x14ac:dyDescent="0.25">
      <c r="A3" s="9" t="s">
        <v>0</v>
      </c>
      <c r="B3" s="10" t="s">
        <v>1</v>
      </c>
      <c r="C3" s="10"/>
      <c r="D3" s="10" t="s">
        <v>2</v>
      </c>
      <c r="E3" s="10"/>
    </row>
    <row r="4" spans="1:9" ht="18.75" x14ac:dyDescent="0.25">
      <c r="A4" s="9"/>
      <c r="B4" s="10"/>
      <c r="C4" s="10"/>
      <c r="D4" s="2" t="s">
        <v>3</v>
      </c>
      <c r="E4" s="2" t="s">
        <v>4</v>
      </c>
    </row>
    <row r="5" spans="1:9" ht="18.75" x14ac:dyDescent="0.25">
      <c r="A5" s="8" t="s">
        <v>5</v>
      </c>
      <c r="B5" s="8"/>
      <c r="C5" s="8"/>
      <c r="D5" s="8"/>
      <c r="E5" s="8"/>
    </row>
    <row r="6" spans="1:9" ht="18.75" x14ac:dyDescent="0.3">
      <c r="A6" s="2">
        <v>1</v>
      </c>
      <c r="B6" s="2" t="s">
        <v>17</v>
      </c>
      <c r="C6" s="3" t="s">
        <v>36</v>
      </c>
      <c r="D6" s="2">
        <f>768779-768770</f>
        <v>9</v>
      </c>
      <c r="E6" s="2"/>
      <c r="G6" s="5" t="s">
        <v>40</v>
      </c>
      <c r="H6" s="5" t="s">
        <v>41</v>
      </c>
      <c r="I6" s="5" t="s">
        <v>42</v>
      </c>
    </row>
    <row r="7" spans="1:9" ht="18.75" x14ac:dyDescent="0.3">
      <c r="A7" s="2">
        <v>2</v>
      </c>
      <c r="B7" s="2" t="s">
        <v>17</v>
      </c>
      <c r="C7" s="2" t="s">
        <v>28</v>
      </c>
      <c r="D7" s="2"/>
      <c r="E7" s="2">
        <f>768779-768666</f>
        <v>113</v>
      </c>
      <c r="G7" s="5"/>
      <c r="H7" s="5"/>
      <c r="I7" s="5"/>
    </row>
    <row r="8" spans="1:9" ht="18.75" x14ac:dyDescent="0.3">
      <c r="A8" s="2">
        <v>3</v>
      </c>
      <c r="B8" s="2" t="s">
        <v>30</v>
      </c>
      <c r="C8" s="2" t="s">
        <v>29</v>
      </c>
      <c r="D8" s="2"/>
      <c r="E8" s="2">
        <f>777773-777671</f>
        <v>102</v>
      </c>
      <c r="G8" s="6">
        <v>21</v>
      </c>
      <c r="H8" s="6">
        <v>1127</v>
      </c>
      <c r="I8" s="6">
        <v>21</v>
      </c>
    </row>
    <row r="9" spans="1:9" ht="18.75" x14ac:dyDescent="0.25">
      <c r="A9" s="2">
        <v>4</v>
      </c>
      <c r="B9" s="2" t="s">
        <v>20</v>
      </c>
      <c r="C9" s="2" t="s">
        <v>31</v>
      </c>
      <c r="D9" s="2"/>
      <c r="E9" s="2">
        <f>777804-777781</f>
        <v>23</v>
      </c>
    </row>
    <row r="10" spans="1:9" ht="18.75" x14ac:dyDescent="0.25">
      <c r="A10" s="2">
        <v>5</v>
      </c>
      <c r="B10" s="2" t="s">
        <v>22</v>
      </c>
      <c r="C10" s="2" t="s">
        <v>32</v>
      </c>
      <c r="D10" s="2">
        <f>777806-777731</f>
        <v>75</v>
      </c>
      <c r="E10" s="2"/>
    </row>
    <row r="11" spans="1:9" ht="18.75" x14ac:dyDescent="0.25">
      <c r="A11" s="2">
        <v>6</v>
      </c>
      <c r="B11" s="2" t="s">
        <v>7</v>
      </c>
      <c r="C11" s="2" t="s">
        <v>6</v>
      </c>
      <c r="D11" s="2">
        <f>787755-787563</f>
        <v>192</v>
      </c>
      <c r="E11" s="2"/>
    </row>
    <row r="12" spans="1:9" ht="18.75" x14ac:dyDescent="0.25">
      <c r="A12" s="2">
        <v>7</v>
      </c>
      <c r="B12" s="2" t="s">
        <v>34</v>
      </c>
      <c r="C12" s="2" t="s">
        <v>33</v>
      </c>
      <c r="D12" s="2">
        <f>793906-793854</f>
        <v>52</v>
      </c>
      <c r="E12" s="2"/>
    </row>
    <row r="13" spans="1:9" ht="18.75" x14ac:dyDescent="0.25">
      <c r="A13" s="2">
        <v>8</v>
      </c>
      <c r="B13" s="2" t="s">
        <v>34</v>
      </c>
      <c r="C13" s="2" t="s">
        <v>27</v>
      </c>
      <c r="D13" s="2"/>
      <c r="E13" s="2">
        <f>793906-793868</f>
        <v>38</v>
      </c>
    </row>
    <row r="14" spans="1:9" ht="18.75" x14ac:dyDescent="0.25">
      <c r="A14" s="2">
        <v>9</v>
      </c>
      <c r="B14" s="2" t="s">
        <v>25</v>
      </c>
      <c r="C14" s="2" t="s">
        <v>35</v>
      </c>
      <c r="D14" s="2"/>
      <c r="E14" s="2">
        <f>793984-793946</f>
        <v>38</v>
      </c>
    </row>
    <row r="15" spans="1:9" ht="18.75" x14ac:dyDescent="0.25">
      <c r="A15" s="2">
        <v>10</v>
      </c>
      <c r="B15" s="2" t="s">
        <v>9</v>
      </c>
      <c r="C15" s="2" t="s">
        <v>8</v>
      </c>
      <c r="D15" s="2">
        <f>799715-799500</f>
        <v>215</v>
      </c>
      <c r="E15" s="2"/>
    </row>
    <row r="16" spans="1:9" ht="18.75" x14ac:dyDescent="0.25">
      <c r="A16" s="2">
        <v>11</v>
      </c>
      <c r="B16" s="2" t="s">
        <v>11</v>
      </c>
      <c r="C16" s="2" t="s">
        <v>10</v>
      </c>
      <c r="D16" s="2"/>
      <c r="E16" s="2">
        <f>799708-799492</f>
        <v>216</v>
      </c>
    </row>
    <row r="17" spans="1:5" ht="18.75" x14ac:dyDescent="0.25">
      <c r="A17" s="8" t="s">
        <v>12</v>
      </c>
      <c r="B17" s="8"/>
      <c r="C17" s="8"/>
      <c r="D17" s="8"/>
      <c r="E17" s="8"/>
    </row>
    <row r="18" spans="1:5" ht="18.75" x14ac:dyDescent="0.25">
      <c r="A18" s="2">
        <v>1</v>
      </c>
      <c r="B18" s="2" t="s">
        <v>18</v>
      </c>
      <c r="C18" s="2" t="s">
        <v>17</v>
      </c>
      <c r="D18" s="2">
        <f>768789-768779</f>
        <v>10</v>
      </c>
      <c r="E18" s="2"/>
    </row>
    <row r="19" spans="1:5" ht="18.75" x14ac:dyDescent="0.25">
      <c r="A19" s="2">
        <v>2</v>
      </c>
      <c r="B19" s="2" t="s">
        <v>19</v>
      </c>
      <c r="C19" s="2" t="s">
        <v>17</v>
      </c>
      <c r="D19" s="2"/>
      <c r="E19" s="2">
        <f>768783-768779</f>
        <v>4</v>
      </c>
    </row>
    <row r="20" spans="1:5" ht="18.75" x14ac:dyDescent="0.25">
      <c r="A20" s="2">
        <v>3</v>
      </c>
      <c r="B20" s="2" t="s">
        <v>21</v>
      </c>
      <c r="C20" s="2" t="s">
        <v>20</v>
      </c>
      <c r="D20" s="2"/>
      <c r="E20" s="2">
        <f>777808-777804</f>
        <v>4</v>
      </c>
    </row>
    <row r="21" spans="1:5" ht="18.75" x14ac:dyDescent="0.25">
      <c r="A21" s="2">
        <v>4</v>
      </c>
      <c r="B21" s="2" t="s">
        <v>23</v>
      </c>
      <c r="C21" s="2" t="s">
        <v>22</v>
      </c>
      <c r="D21" s="2">
        <f>777816-777806</f>
        <v>10</v>
      </c>
      <c r="E21" s="2"/>
    </row>
    <row r="22" spans="1:5" ht="18.75" x14ac:dyDescent="0.25">
      <c r="A22" s="2">
        <v>5</v>
      </c>
      <c r="B22" s="2" t="s">
        <v>6</v>
      </c>
      <c r="C22" s="2" t="s">
        <v>13</v>
      </c>
      <c r="D22" s="2">
        <f>787563-787559</f>
        <v>4</v>
      </c>
      <c r="E22" s="2"/>
    </row>
    <row r="23" spans="1:5" ht="18.75" x14ac:dyDescent="0.25">
      <c r="A23" s="2">
        <v>6</v>
      </c>
      <c r="B23" s="2" t="s">
        <v>27</v>
      </c>
      <c r="C23" s="2" t="s">
        <v>24</v>
      </c>
      <c r="D23" s="2"/>
      <c r="E23" s="2">
        <f>793868-793858</f>
        <v>10</v>
      </c>
    </row>
    <row r="24" spans="1:5" ht="18.75" x14ac:dyDescent="0.25">
      <c r="A24" s="2">
        <v>7</v>
      </c>
      <c r="B24" s="2" t="s">
        <v>26</v>
      </c>
      <c r="C24" s="2" t="s">
        <v>25</v>
      </c>
      <c r="D24" s="2"/>
      <c r="E24" s="2">
        <f>793988-793984</f>
        <v>4</v>
      </c>
    </row>
    <row r="25" spans="1:5" ht="18.75" x14ac:dyDescent="0.25">
      <c r="A25" s="2">
        <v>8</v>
      </c>
      <c r="B25" s="2" t="s">
        <v>8</v>
      </c>
      <c r="C25" s="2" t="s">
        <v>14</v>
      </c>
      <c r="D25" s="2">
        <f>799500-799499</f>
        <v>1</v>
      </c>
      <c r="E25" s="2"/>
    </row>
    <row r="26" spans="1:5" ht="18.75" x14ac:dyDescent="0.25">
      <c r="A26" s="4">
        <v>9</v>
      </c>
      <c r="B26" s="4" t="s">
        <v>15</v>
      </c>
      <c r="C26" s="2" t="s">
        <v>9</v>
      </c>
      <c r="D26" s="2">
        <f>799719-799715</f>
        <v>4</v>
      </c>
      <c r="E26" s="2"/>
    </row>
    <row r="27" spans="1:5" ht="18.75" x14ac:dyDescent="0.25">
      <c r="A27" s="4">
        <v>10</v>
      </c>
      <c r="B27" s="4" t="s">
        <v>10</v>
      </c>
      <c r="C27" s="2" t="s">
        <v>16</v>
      </c>
      <c r="D27" s="2"/>
      <c r="E27" s="2">
        <f>799492-799489</f>
        <v>3</v>
      </c>
    </row>
    <row r="28" spans="1:5" ht="18.75" x14ac:dyDescent="0.25">
      <c r="A28" s="7" t="s">
        <v>38</v>
      </c>
      <c r="B28" s="7"/>
      <c r="C28" s="7"/>
      <c r="D28" s="7"/>
      <c r="E28" s="4" t="s">
        <v>37</v>
      </c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</sheetData>
  <mergeCells count="7">
    <mergeCell ref="A28:D28"/>
    <mergeCell ref="A17:E17"/>
    <mergeCell ref="A1:E2"/>
    <mergeCell ref="D3:E3"/>
    <mergeCell ref="B3:C4"/>
    <mergeCell ref="A3:A4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2024-09-26T10:18:35Z</dcterms:modified>
</cp:coreProperties>
</file>